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8832" yWindow="528" windowWidth="15600" windowHeight="11760" tabRatio="677"/>
  </bookViews>
  <sheets>
    <sheet name="Calendrier general" sheetId="20" r:id="rId1"/>
    <sheet name="Calendrier" sheetId="22" r:id="rId2"/>
  </sheets>
  <calcPr calcId="145621" iterateDelta="1E-4"/>
  <customWorkbookViews>
    <customWorkbookView name="eric - Affichage personnalisé" guid="{745D6405-8F43-4CE2-84F4-7ED120D43650}" mergeInterval="0" personalView="1" maximized="1" windowWidth="1020" windowHeight="581" tabRatio="677" activeSheetId="1"/>
  </customWorkbookViews>
</workbook>
</file>

<file path=xl/calcChain.xml><?xml version="1.0" encoding="utf-8"?>
<calcChain xmlns="http://schemas.openxmlformats.org/spreadsheetml/2006/main">
  <c r="D9" i="20" l="1"/>
  <c r="D10" i="20" s="1"/>
  <c r="D11" i="20" s="1"/>
  <c r="D12" i="20" s="1"/>
  <c r="D13" i="20" s="1"/>
  <c r="D14" i="20" s="1"/>
  <c r="D15" i="20" s="1"/>
  <c r="D16" i="20" s="1"/>
  <c r="D17" i="20" s="1"/>
  <c r="D18" i="20" s="1"/>
  <c r="D19" i="20" s="1"/>
  <c r="D20" i="20" s="1"/>
  <c r="D21" i="20" s="1"/>
  <c r="C9" i="20"/>
  <c r="C10" i="20" s="1"/>
  <c r="C11" i="20" s="1"/>
  <c r="C12" i="20" s="1"/>
  <c r="C13" i="20" s="1"/>
  <c r="C14" i="20" s="1"/>
  <c r="C15" i="20" s="1"/>
  <c r="C16" i="20" s="1"/>
  <c r="C17" i="20" s="1"/>
  <c r="C18" i="20" s="1"/>
  <c r="C19" i="20" s="1"/>
  <c r="C20" i="20" s="1"/>
  <c r="C21" i="20" s="1"/>
  <c r="B50" i="22"/>
  <c r="B49" i="22"/>
  <c r="B48" i="22"/>
  <c r="B47" i="22"/>
  <c r="B46" i="22"/>
  <c r="B45" i="22"/>
  <c r="B44" i="22"/>
  <c r="B43" i="22"/>
  <c r="B42" i="22"/>
  <c r="B41" i="22"/>
  <c r="B40" i="22"/>
  <c r="B39" i="22"/>
  <c r="B38" i="22"/>
  <c r="B37" i="22"/>
  <c r="B36" i="22"/>
  <c r="B35" i="22"/>
  <c r="B34" i="22"/>
  <c r="B33" i="22"/>
  <c r="B32" i="22"/>
  <c r="B31" i="22"/>
  <c r="B30" i="22"/>
  <c r="B29" i="22"/>
  <c r="B28" i="22"/>
  <c r="B27" i="22"/>
  <c r="B26" i="22"/>
  <c r="B25" i="22"/>
  <c r="C24" i="22"/>
  <c r="C25" i="22" s="1"/>
  <c r="C26" i="22" s="1"/>
  <c r="C27" i="22" s="1"/>
  <c r="C28" i="22" s="1"/>
  <c r="C29" i="22" s="1"/>
  <c r="C30" i="22" s="1"/>
  <c r="C31" i="22" s="1"/>
  <c r="C32" i="22" s="1"/>
  <c r="C33" i="22" s="1"/>
  <c r="C34" i="22" s="1"/>
  <c r="C35" i="22" s="1"/>
  <c r="C36" i="22" s="1"/>
  <c r="C37" i="22" s="1"/>
  <c r="C38" i="22" s="1"/>
  <c r="C39" i="22" s="1"/>
  <c r="C40" i="22" s="1"/>
  <c r="C41" i="22" s="1"/>
  <c r="C42" i="22" s="1"/>
  <c r="C43" i="22" s="1"/>
  <c r="C44" i="22" s="1"/>
  <c r="C45" i="22" s="1"/>
  <c r="C46" i="22" s="1"/>
  <c r="C47" i="22" s="1"/>
  <c r="C48" i="22" s="1"/>
  <c r="C49" i="22" s="1"/>
  <c r="C50" i="22" s="1"/>
  <c r="B24" i="22"/>
  <c r="B23" i="22"/>
  <c r="B22" i="22"/>
  <c r="B21" i="22"/>
  <c r="B20" i="22"/>
  <c r="B19" i="22"/>
  <c r="B18" i="22"/>
  <c r="B17" i="22"/>
  <c r="B16" i="22"/>
  <c r="B15" i="22"/>
  <c r="B14" i="22"/>
  <c r="B13" i="22"/>
  <c r="B12" i="22"/>
  <c r="B11" i="22"/>
  <c r="B10" i="22"/>
  <c r="B9" i="22"/>
  <c r="B8" i="22"/>
  <c r="B7" i="22"/>
  <c r="C6" i="22"/>
  <c r="C7" i="22" s="1"/>
  <c r="C8" i="22" s="1"/>
  <c r="C9" i="22" s="1"/>
  <c r="C10" i="22" s="1"/>
  <c r="C11" i="22" s="1"/>
  <c r="C12" i="22" s="1"/>
  <c r="C13" i="22" s="1"/>
  <c r="C14" i="22" s="1"/>
  <c r="C15" i="22" s="1"/>
  <c r="C16" i="22" s="1"/>
  <c r="C17" i="22" s="1"/>
  <c r="C18" i="22" s="1"/>
  <c r="C19" i="22" s="1"/>
  <c r="C20" i="22" s="1"/>
  <c r="C21" i="22" s="1"/>
  <c r="C22" i="22" s="1"/>
  <c r="B6" i="22"/>
  <c r="L29" i="20" l="1"/>
  <c r="K32" i="20"/>
  <c r="K30" i="20"/>
  <c r="K33" i="20" s="1"/>
  <c r="L33" i="20" s="1"/>
  <c r="K25" i="20" l="1"/>
  <c r="K27" i="20"/>
  <c r="L25" i="20"/>
  <c r="M25" i="20" l="1"/>
  <c r="E24" i="20" l="1"/>
  <c r="E6" i="20"/>
  <c r="E7" i="20" l="1"/>
  <c r="E8" i="20" s="1"/>
  <c r="E9" i="20" s="1"/>
  <c r="E10" i="20" s="1"/>
  <c r="E11" i="20" s="1"/>
  <c r="E12" i="20" s="1"/>
  <c r="E13" i="20" s="1"/>
  <c r="E14" i="20" s="1"/>
  <c r="E15" i="20" s="1"/>
  <c r="E16" i="20" s="1"/>
  <c r="E17" i="20" s="1"/>
  <c r="E18" i="20" s="1"/>
  <c r="E19" i="20" s="1"/>
  <c r="E20" i="20" s="1"/>
  <c r="E21" i="20" s="1"/>
  <c r="E22" i="20" s="1"/>
</calcChain>
</file>

<file path=xl/sharedStrings.xml><?xml version="1.0" encoding="utf-8"?>
<sst xmlns="http://schemas.openxmlformats.org/spreadsheetml/2006/main" count="151" uniqueCount="122">
  <si>
    <t>Début S1</t>
  </si>
  <si>
    <t>Vacances Noël</t>
  </si>
  <si>
    <t>Contrôle S1</t>
  </si>
  <si>
    <t>Contrôle S2</t>
  </si>
  <si>
    <t>N° de la semaine</t>
  </si>
  <si>
    <t>Date</t>
  </si>
  <si>
    <t>N° sem</t>
  </si>
  <si>
    <t>Contrôle S3</t>
  </si>
  <si>
    <t>Contrôle S4</t>
  </si>
  <si>
    <t>STAGE marketing</t>
  </si>
  <si>
    <t>1ère année</t>
  </si>
  <si>
    <t>Calendrier TC1 année 2016-17</t>
  </si>
  <si>
    <t>Version 3: "S4 de 10 semaines"</t>
  </si>
  <si>
    <t>Semaine de rattrapage</t>
  </si>
  <si>
    <t>Jours fériés</t>
  </si>
  <si>
    <t xml:space="preserve">Vacances </t>
  </si>
  <si>
    <t>equation expo</t>
  </si>
  <si>
    <t>paramtres de dispersion</t>
  </si>
  <si>
    <t>parametres de position</t>
  </si>
  <si>
    <t>TD</t>
  </si>
  <si>
    <t>Amphi</t>
  </si>
  <si>
    <t>Benjamin</t>
  </si>
  <si>
    <t>Sara</t>
  </si>
  <si>
    <t>Vendredi</t>
  </si>
  <si>
    <t>Remarque</t>
  </si>
  <si>
    <t>taux de varaition</t>
  </si>
  <si>
    <t>Presentation du cours-Puissance</t>
  </si>
  <si>
    <t>Math fi</t>
  </si>
  <si>
    <t>CM</t>
  </si>
  <si>
    <t>CC</t>
  </si>
  <si>
    <t>RaN</t>
  </si>
  <si>
    <t>Calendrier TC1 2019-2020</t>
  </si>
  <si>
    <t>2ème année</t>
  </si>
  <si>
    <t>Programme</t>
  </si>
  <si>
    <t>Evénements élèves</t>
  </si>
  <si>
    <t>Evénements enseignants</t>
  </si>
  <si>
    <t>Rentrée + début des cours</t>
  </si>
  <si>
    <t>Amphi rentrée lundi 02/09 11h</t>
  </si>
  <si>
    <t>Réunion de rentrée : Jeudi 5 septembre 2019</t>
  </si>
  <si>
    <t>Amphi de rentrée + semaine spéciale</t>
  </si>
  <si>
    <t>Amphi rentrée lundi 09/09 11h30</t>
  </si>
  <si>
    <t>Commission de la Pédagogie 10/10</t>
  </si>
  <si>
    <r>
      <t xml:space="preserve">Commission de la Pédagogie S1/S3 puis </t>
    </r>
    <r>
      <rPr>
        <b/>
        <sz val="9"/>
        <rFont val="Calibri"/>
        <family val="2"/>
        <scheme val="minor"/>
      </rPr>
      <t>conseil de département</t>
    </r>
    <r>
      <rPr>
        <sz val="9"/>
        <rFont val="Calibri"/>
        <family val="2"/>
        <scheme val="minor"/>
      </rPr>
      <t xml:space="preserve"> : Jeudi 10 octobre 2019</t>
    </r>
  </si>
  <si>
    <t>Vacances d'automne</t>
  </si>
  <si>
    <t>Vendredi 1er novembre</t>
  </si>
  <si>
    <t>Lundi 11 novembre</t>
  </si>
  <si>
    <t>Rendre les sujets de contrôles communs S3</t>
  </si>
  <si>
    <t>Rattrapage de cours</t>
  </si>
  <si>
    <t>Rendre les sujets de contrôles communs S1</t>
  </si>
  <si>
    <t>Début S4</t>
  </si>
  <si>
    <t>Vacances de fin d'année</t>
  </si>
  <si>
    <t>Vendredi 25 décembre</t>
  </si>
  <si>
    <t>Lundi 1er janvier</t>
  </si>
  <si>
    <t>Amphis</t>
  </si>
  <si>
    <t>Début S2</t>
  </si>
  <si>
    <t>Journées portes ouvertes le Samedi 25 janvier</t>
  </si>
  <si>
    <t>Rendre notes S1/S3 le 28.01.</t>
  </si>
  <si>
    <t>stage de vente</t>
  </si>
  <si>
    <t>Bilans S1 - S3 : Jeudi 6 février 2019</t>
  </si>
  <si>
    <t>Vacances d'hiver</t>
  </si>
  <si>
    <t>Vacances</t>
  </si>
  <si>
    <t>Bilan S1/S3?</t>
  </si>
  <si>
    <t>Commission de la Pédagogie 05/03</t>
  </si>
  <si>
    <r>
      <t xml:space="preserve">Commission de la Pédagogie S2/S4 puis </t>
    </r>
    <r>
      <rPr>
        <b/>
        <sz val="9"/>
        <rFont val="Calibri"/>
        <family val="2"/>
        <scheme val="minor"/>
      </rPr>
      <t>conseil de département</t>
    </r>
    <r>
      <rPr>
        <sz val="9"/>
        <rFont val="Calibri"/>
        <family val="2"/>
        <scheme val="minor"/>
      </rPr>
      <t xml:space="preserve"> : Jeudi 5 mars 2019</t>
    </r>
  </si>
  <si>
    <t>J-Pro</t>
  </si>
  <si>
    <t>J-Pro ? Rendre les sujets de controles communs S3</t>
  </si>
  <si>
    <t>Jury de l'IUT: ???</t>
  </si>
  <si>
    <t>Vacances de printemps</t>
  </si>
  <si>
    <t>Vendredi 1er mai</t>
  </si>
  <si>
    <t>Vendredi 8 mai</t>
  </si>
  <si>
    <t>Rendre les sujets de contrôles communs S2</t>
  </si>
  <si>
    <t>Jeudi 21 mai</t>
  </si>
  <si>
    <t>Limite rapport projet tutoré</t>
  </si>
  <si>
    <t>Limite soutenance projet tutoré</t>
  </si>
  <si>
    <t>Lundi 1er juin</t>
  </si>
  <si>
    <t>Jeu d'entreprise</t>
  </si>
  <si>
    <t>10 juin Limite rendu mémoire</t>
  </si>
  <si>
    <t>Soutenances stage 2A</t>
  </si>
  <si>
    <t xml:space="preserve">Retour des notes S2/S4 le 16 juin. </t>
  </si>
  <si>
    <t>Bilan S2 : Mercredi 24/06</t>
  </si>
  <si>
    <t>Bilan S4 : Mercredi 24/06</t>
  </si>
  <si>
    <t>Bilan S2-S4 : Mercredi 24 juin + Séminaire : Jeudi 25 juin</t>
  </si>
  <si>
    <t>Jury de l'IUT : ???</t>
  </si>
  <si>
    <t>Revision et mise à niveau</t>
  </si>
  <si>
    <t>02 sept  au  06 sept</t>
  </si>
  <si>
    <t>09 sept  au  13 sept</t>
  </si>
  <si>
    <t>16 sept  au  20 sept</t>
  </si>
  <si>
    <t>23 sept  au  27 sept</t>
  </si>
  <si>
    <t>30 sept  au  04 oct</t>
  </si>
  <si>
    <t>07 oct  au  11 oct</t>
  </si>
  <si>
    <t>14 oct  au  18 oct</t>
  </si>
  <si>
    <t>21 oct  au  25 oct</t>
  </si>
  <si>
    <t>28 oct  au  01 nov</t>
  </si>
  <si>
    <t>04 nov  au  08 nov</t>
  </si>
  <si>
    <t>11 nov  au  15 nov</t>
  </si>
  <si>
    <t>18 nov  au  22 nov</t>
  </si>
  <si>
    <t>25 nov  au  29 nov</t>
  </si>
  <si>
    <t>02 déc  au  06 déc</t>
  </si>
  <si>
    <t>09 déc  au  13 déc</t>
  </si>
  <si>
    <t>16 déc  au  20 déc</t>
  </si>
  <si>
    <t>23 déc  au  27 déc</t>
  </si>
  <si>
    <t>30 déc  au  03 janv</t>
  </si>
  <si>
    <t>06 janv  au  10 janv</t>
  </si>
  <si>
    <t>Mercerdi</t>
  </si>
  <si>
    <t>Damien</t>
  </si>
  <si>
    <t>Wims</t>
  </si>
  <si>
    <t>Echeanace</t>
  </si>
  <si>
    <t>Révisions (4 feuilles)</t>
  </si>
  <si>
    <t>Presentation des données</t>
  </si>
  <si>
    <t>Quantiles</t>
  </si>
  <si>
    <t>1.Systemes</t>
  </si>
  <si>
    <t>2. Puissance-taux de varaition</t>
  </si>
  <si>
    <t>2. equation puissance</t>
  </si>
  <si>
    <t>2.equation expo</t>
  </si>
  <si>
    <t>3. Interet</t>
  </si>
  <si>
    <t>4.Presentation des données</t>
  </si>
  <si>
    <t>6. paramtres de dispersion</t>
  </si>
  <si>
    <t>Contrôle</t>
  </si>
  <si>
    <t>3 math-fi</t>
  </si>
  <si>
    <t>1.Systemes probleme</t>
  </si>
  <si>
    <t>equation puissance</t>
  </si>
  <si>
    <t>5. Moyenne et Quantiles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</si>
</sst>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</font>
    <font>
      <sz val="12"/>
      <name val="Times New Roman"/>
      <family val="1"/>
    </font>
    <font>
      <sz val="8"/>
      <name val="Times New Roman"/>
      <family val="1"/>
    </font>
    <font>
      <sz val="18"/>
      <name val="Arial"/>
      <family val="2"/>
    </font>
    <font>
      <sz val="9"/>
      <name val="Arial"/>
      <family val="2"/>
    </font>
    <font>
      <sz val="9"/>
      <name val="Comic Sans MS"/>
      <family val="4"/>
    </font>
    <font>
      <sz val="10"/>
      <color theme="0"/>
      <name val="Arial"/>
      <family val="2"/>
    </font>
    <font>
      <sz val="9"/>
      <color theme="0"/>
      <name val="Comic Sans MS"/>
      <family val="4"/>
    </font>
    <font>
      <sz val="26"/>
      <name val="Arial"/>
      <family val="2"/>
    </font>
    <font>
      <sz val="10"/>
      <name val="Arial"/>
      <family val="2"/>
    </font>
    <font>
      <sz val="10"/>
      <name val="Arial"/>
      <charset val="1"/>
    </font>
    <font>
      <sz val="18"/>
      <name val="Arial"/>
      <family val="2"/>
      <charset val="1"/>
    </font>
    <font>
      <sz val="26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8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rgb="FFFFFFFF"/>
      <name val="Calibri"/>
      <family val="2"/>
      <scheme val="minor"/>
    </font>
    <font>
      <sz val="1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  <charset val="1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37E959"/>
        <bgColor indexed="64"/>
      </patternFill>
    </fill>
    <fill>
      <patternFill patternType="solid">
        <fgColor theme="5" tint="0.79998168889431442"/>
        <bgColor auto="1"/>
      </patternFill>
    </fill>
    <fill>
      <patternFill patternType="solid">
        <fgColor rgb="FF37E959"/>
        <bgColor auto="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CCCFF"/>
      </patternFill>
    </fill>
    <fill>
      <patternFill patternType="solid">
        <fgColor rgb="FFF2DCDB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37E959"/>
        <bgColor rgb="FF00CC00"/>
      </patternFill>
    </fill>
    <fill>
      <patternFill patternType="solid">
        <fgColor rgb="FFD99694"/>
        <bgColor rgb="FFFF99CC"/>
      </patternFill>
    </fill>
    <fill>
      <patternFill patternType="solid">
        <fgColor rgb="FF93CDDD"/>
        <bgColor rgb="FF95B3D7"/>
      </patternFill>
    </fill>
    <fill>
      <patternFill patternType="solid">
        <fgColor rgb="FF00B0F0"/>
        <bgColor rgb="FF008080"/>
      </patternFill>
    </fill>
    <fill>
      <patternFill patternType="solid">
        <fgColor rgb="FFFF0000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9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4" borderId="1" xfId="0" applyFont="1" applyFill="1" applyBorder="1"/>
    <xf numFmtId="0" fontId="4" fillId="5" borderId="1" xfId="0" applyFont="1" applyFill="1" applyBorder="1"/>
    <xf numFmtId="0" fontId="0" fillId="0" borderId="0" xfId="0" applyBorder="1"/>
    <xf numFmtId="0" fontId="3" fillId="0" borderId="0" xfId="0" applyFont="1"/>
    <xf numFmtId="14" fontId="6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8" fillId="0" borderId="0" xfId="0" applyFont="1"/>
    <xf numFmtId="0" fontId="4" fillId="7" borderId="1" xfId="0" applyFont="1" applyFill="1" applyBorder="1"/>
    <xf numFmtId="0" fontId="4" fillId="8" borderId="1" xfId="0" applyFont="1" applyFill="1" applyBorder="1"/>
    <xf numFmtId="0" fontId="4" fillId="6" borderId="1" xfId="0" applyFont="1" applyFill="1" applyBorder="1" applyAlignment="1">
      <alignment vertical="center"/>
    </xf>
    <xf numFmtId="0" fontId="4" fillId="10" borderId="1" xfId="0" applyFont="1" applyFill="1" applyBorder="1"/>
    <xf numFmtId="0" fontId="9" fillId="0" borderId="0" xfId="0" applyFont="1"/>
    <xf numFmtId="0" fontId="4" fillId="6" borderId="1" xfId="0" applyFont="1" applyFill="1" applyBorder="1" applyAlignment="1">
      <alignment horizontal="center" vertical="center"/>
    </xf>
    <xf numFmtId="0" fontId="0" fillId="10" borderId="1" xfId="0" applyFill="1" applyBorder="1"/>
    <xf numFmtId="0" fontId="0" fillId="5" borderId="1" xfId="0" applyFill="1" applyBorder="1"/>
    <xf numFmtId="14" fontId="4" fillId="8" borderId="1" xfId="0" applyNumberFormat="1" applyFont="1" applyFill="1" applyBorder="1"/>
    <xf numFmtId="14" fontId="4" fillId="5" borderId="1" xfId="0" applyNumberFormat="1" applyFont="1" applyFill="1" applyBorder="1"/>
    <xf numFmtId="0" fontId="1" fillId="11" borderId="1" xfId="0" applyFont="1" applyFill="1" applyBorder="1" applyAlignment="1">
      <alignment horizontal="center" vertical="center"/>
    </xf>
    <xf numFmtId="0" fontId="0" fillId="9" borderId="1" xfId="0" applyFill="1" applyBorder="1"/>
    <xf numFmtId="14" fontId="4" fillId="0" borderId="1" xfId="0" applyNumberFormat="1" applyFont="1" applyFill="1" applyBorder="1"/>
    <xf numFmtId="0" fontId="4" fillId="6" borderId="1" xfId="0" applyFont="1" applyFill="1" applyBorder="1" applyAlignment="1">
      <alignment horizontal="center" vertical="center"/>
    </xf>
    <xf numFmtId="0" fontId="11" fillId="0" borderId="0" xfId="1" applyFont="1"/>
    <xf numFmtId="0" fontId="10" fillId="0" borderId="0" xfId="1"/>
    <xf numFmtId="0" fontId="13" fillId="0" borderId="0" xfId="1" applyFont="1"/>
    <xf numFmtId="0" fontId="10" fillId="0" borderId="0" xfId="1" applyAlignment="1">
      <alignment horizontal="center"/>
    </xf>
    <xf numFmtId="0" fontId="10" fillId="0" borderId="0" xfId="1" applyAlignment="1">
      <alignment horizontal="left"/>
    </xf>
    <xf numFmtId="0" fontId="14" fillId="0" borderId="0" xfId="1" applyFont="1" applyAlignment="1">
      <alignment horizontal="left"/>
    </xf>
    <xf numFmtId="0" fontId="13" fillId="0" borderId="0" xfId="1" applyFont="1" applyAlignment="1">
      <alignment horizontal="center"/>
    </xf>
    <xf numFmtId="14" fontId="16" fillId="0" borderId="1" xfId="1" applyNumberFormat="1" applyFont="1" applyBorder="1"/>
    <xf numFmtId="0" fontId="17" fillId="0" borderId="1" xfId="1" applyFont="1" applyBorder="1" applyAlignment="1">
      <alignment horizontal="center" vertical="center"/>
    </xf>
    <xf numFmtId="0" fontId="19" fillId="0" borderId="1" xfId="1" applyFont="1" applyBorder="1" applyAlignment="1">
      <alignment horizontal="left"/>
    </xf>
    <xf numFmtId="0" fontId="20" fillId="0" borderId="1" xfId="1" applyFont="1" applyBorder="1" applyAlignment="1">
      <alignment horizontal="center"/>
    </xf>
    <xf numFmtId="0" fontId="21" fillId="13" borderId="1" xfId="1" applyFont="1" applyFill="1" applyBorder="1" applyAlignment="1">
      <alignment horizontal="center" vertical="center"/>
    </xf>
    <xf numFmtId="0" fontId="21" fillId="0" borderId="1" xfId="1" applyFont="1" applyBorder="1" applyAlignment="1">
      <alignment horizontal="center"/>
    </xf>
    <xf numFmtId="0" fontId="22" fillId="0" borderId="1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23" fillId="0" borderId="0" xfId="1" applyFont="1" applyAlignment="1">
      <alignment horizontal="center"/>
    </xf>
    <xf numFmtId="0" fontId="24" fillId="0" borderId="1" xfId="1" applyFont="1" applyBorder="1" applyAlignment="1">
      <alignment horizontal="center"/>
    </xf>
    <xf numFmtId="0" fontId="24" fillId="0" borderId="1" xfId="1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24" fillId="0" borderId="1" xfId="1" applyFont="1" applyBorder="1"/>
    <xf numFmtId="0" fontId="20" fillId="0" borderId="1" xfId="1" applyFont="1" applyBorder="1" applyAlignment="1">
      <alignment horizontal="left"/>
    </xf>
    <xf numFmtId="0" fontId="24" fillId="14" borderId="1" xfId="1" applyFont="1" applyFill="1" applyBorder="1"/>
    <xf numFmtId="0" fontId="25" fillId="0" borderId="1" xfId="1" applyFont="1" applyBorder="1" applyAlignment="1">
      <alignment horizontal="left"/>
    </xf>
    <xf numFmtId="0" fontId="24" fillId="0" borderId="1" xfId="1" applyFont="1" applyBorder="1" applyAlignment="1">
      <alignment horizontal="left"/>
    </xf>
    <xf numFmtId="0" fontId="24" fillId="15" borderId="1" xfId="1" applyFont="1" applyFill="1" applyBorder="1" applyAlignment="1">
      <alignment horizontal="left"/>
    </xf>
    <xf numFmtId="0" fontId="24" fillId="14" borderId="1" xfId="1" applyFont="1" applyFill="1" applyBorder="1" applyAlignment="1">
      <alignment horizontal="left"/>
    </xf>
    <xf numFmtId="0" fontId="25" fillId="0" borderId="1" xfId="1" applyFont="1" applyBorder="1" applyAlignment="1">
      <alignment horizontal="left" vertical="center"/>
    </xf>
    <xf numFmtId="0" fontId="24" fillId="16" borderId="1" xfId="1" applyFont="1" applyFill="1" applyBorder="1"/>
    <xf numFmtId="0" fontId="24" fillId="16" borderId="1" xfId="1" applyFont="1" applyFill="1" applyBorder="1" applyAlignment="1">
      <alignment horizontal="center"/>
    </xf>
    <xf numFmtId="0" fontId="24" fillId="16" borderId="1" xfId="1" applyFont="1" applyFill="1" applyBorder="1" applyAlignment="1">
      <alignment horizontal="left"/>
    </xf>
    <xf numFmtId="0" fontId="24" fillId="17" borderId="1" xfId="1" applyFont="1" applyFill="1" applyBorder="1"/>
    <xf numFmtId="0" fontId="20" fillId="16" borderId="1" xfId="1" applyFont="1" applyFill="1" applyBorder="1"/>
    <xf numFmtId="0" fontId="24" fillId="16" borderId="1" xfId="1" applyFont="1" applyFill="1" applyBorder="1" applyAlignment="1">
      <alignment horizontal="left" vertical="center"/>
    </xf>
    <xf numFmtId="0" fontId="24" fillId="16" borderId="1" xfId="1" applyFont="1" applyFill="1" applyBorder="1" applyAlignment="1">
      <alignment vertical="center"/>
    </xf>
    <xf numFmtId="0" fontId="24" fillId="17" borderId="1" xfId="1" applyFont="1" applyFill="1" applyBorder="1" applyAlignment="1">
      <alignment horizontal="left"/>
    </xf>
    <xf numFmtId="0" fontId="20" fillId="15" borderId="1" xfId="1" applyFont="1" applyFill="1" applyBorder="1" applyAlignment="1">
      <alignment horizontal="left"/>
    </xf>
    <xf numFmtId="0" fontId="24" fillId="18" borderId="1" xfId="1" applyFont="1" applyFill="1" applyBorder="1"/>
    <xf numFmtId="0" fontId="20" fillId="16" borderId="1" xfId="1" applyFont="1" applyFill="1" applyBorder="1" applyAlignment="1">
      <alignment horizontal="center"/>
    </xf>
    <xf numFmtId="0" fontId="20" fillId="16" borderId="1" xfId="1" applyFont="1" applyFill="1" applyBorder="1" applyAlignment="1">
      <alignment horizontal="left"/>
    </xf>
    <xf numFmtId="0" fontId="19" fillId="0" borderId="1" xfId="1" applyFont="1" applyBorder="1" applyAlignment="1">
      <alignment horizontal="left" vertical="center"/>
    </xf>
    <xf numFmtId="0" fontId="15" fillId="0" borderId="1" xfId="1" applyFont="1" applyBorder="1" applyAlignment="1">
      <alignment horizontal="center"/>
    </xf>
    <xf numFmtId="0" fontId="27" fillId="15" borderId="1" xfId="1" applyFont="1" applyFill="1" applyBorder="1" applyAlignment="1">
      <alignment horizontal="left"/>
    </xf>
    <xf numFmtId="0" fontId="24" fillId="19" borderId="1" xfId="1" applyFont="1" applyFill="1" applyBorder="1" applyAlignment="1">
      <alignment horizontal="center"/>
    </xf>
    <xf numFmtId="0" fontId="25" fillId="14" borderId="1" xfId="1" applyFont="1" applyFill="1" applyBorder="1" applyAlignment="1">
      <alignment horizontal="center"/>
    </xf>
    <xf numFmtId="0" fontId="24" fillId="20" borderId="1" xfId="1" applyFont="1" applyFill="1" applyBorder="1" applyAlignment="1">
      <alignment horizontal="left"/>
    </xf>
    <xf numFmtId="0" fontId="24" fillId="14" borderId="1" xfId="1" applyFont="1" applyFill="1" applyBorder="1" applyAlignment="1">
      <alignment horizontal="center"/>
    </xf>
    <xf numFmtId="0" fontId="24" fillId="21" borderId="1" xfId="1" applyFont="1" applyFill="1" applyBorder="1"/>
    <xf numFmtId="0" fontId="24" fillId="18" borderId="1" xfId="1" applyFont="1" applyFill="1" applyBorder="1" applyAlignment="1">
      <alignment horizontal="center" vertical="center"/>
    </xf>
    <xf numFmtId="0" fontId="25" fillId="15" borderId="1" xfId="1" applyFont="1" applyFill="1" applyBorder="1" applyAlignment="1">
      <alignment horizontal="left" vertical="center"/>
    </xf>
    <xf numFmtId="0" fontId="20" fillId="0" borderId="1" xfId="1" applyFont="1" applyBorder="1"/>
    <xf numFmtId="0" fontId="24" fillId="15" borderId="1" xfId="1" applyFont="1" applyFill="1" applyBorder="1" applyAlignment="1">
      <alignment horizontal="center"/>
    </xf>
    <xf numFmtId="0" fontId="24" fillId="22" borderId="1" xfId="1" applyFont="1" applyFill="1" applyBorder="1" applyAlignment="1">
      <alignment horizontal="left"/>
    </xf>
    <xf numFmtId="0" fontId="28" fillId="22" borderId="1" xfId="1" applyFont="1" applyFill="1" applyBorder="1" applyAlignment="1">
      <alignment horizontal="left"/>
    </xf>
    <xf numFmtId="14" fontId="4" fillId="9" borderId="1" xfId="0" applyNumberFormat="1" applyFont="1" applyFill="1" applyBorder="1"/>
    <xf numFmtId="16" fontId="4" fillId="0" borderId="1" xfId="0" applyNumberFormat="1" applyFont="1" applyBorder="1"/>
    <xf numFmtId="0" fontId="4" fillId="4" borderId="7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24" fillId="18" borderId="1" xfId="1" applyFont="1" applyFill="1" applyBorder="1" applyAlignment="1">
      <alignment horizontal="center" vertical="center"/>
    </xf>
    <xf numFmtId="0" fontId="24" fillId="16" borderId="1" xfId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18" fillId="12" borderId="1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7E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969696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969696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="110" zoomScaleNormal="110" workbookViewId="0">
      <pane xSplit="2" ySplit="4" topLeftCell="C5" activePane="bottomRight" state="frozen"/>
      <selection sqref="A1:A2"/>
      <selection pane="topRight" sqref="A1:A2"/>
      <selection pane="bottomLeft" sqref="A1:A2"/>
      <selection pane="bottomRight" activeCell="G19" sqref="G19"/>
    </sheetView>
  </sheetViews>
  <sheetFormatPr baseColWidth="10" defaultRowHeight="13.2" x14ac:dyDescent="0.25"/>
  <cols>
    <col min="1" max="1" width="5.33203125" hidden="1" customWidth="1"/>
    <col min="2" max="2" width="20.6640625" customWidth="1"/>
    <col min="3" max="4" width="11.33203125" customWidth="1"/>
    <col min="5" max="5" width="3.109375" customWidth="1"/>
    <col min="6" max="6" width="5.5546875" customWidth="1"/>
    <col min="7" max="8" width="27.6640625" customWidth="1"/>
    <col min="9" max="9" width="24.33203125" customWidth="1"/>
    <col min="10" max="10" width="27.33203125" customWidth="1"/>
    <col min="11" max="11" width="11" customWidth="1"/>
    <col min="13" max="13" width="23.5546875" customWidth="1"/>
  </cols>
  <sheetData>
    <row r="1" spans="1:13" ht="32.4" x14ac:dyDescent="0.55000000000000004">
      <c r="A1" s="9" t="s">
        <v>11</v>
      </c>
      <c r="B1" s="12" t="s">
        <v>31</v>
      </c>
      <c r="C1" s="12"/>
      <c r="D1" s="12"/>
    </row>
    <row r="2" spans="1:13" ht="22.8" x14ac:dyDescent="0.4">
      <c r="A2" s="9" t="s">
        <v>12</v>
      </c>
      <c r="B2" s="17"/>
      <c r="C2" s="17"/>
      <c r="D2" s="17"/>
    </row>
    <row r="3" spans="1:13" ht="13.5" customHeight="1" x14ac:dyDescent="0.25"/>
    <row r="4" spans="1:13" ht="21" customHeight="1" x14ac:dyDescent="0.4">
      <c r="A4" s="83" t="s">
        <v>4</v>
      </c>
      <c r="B4" s="10">
        <v>42982</v>
      </c>
      <c r="C4" s="10"/>
      <c r="D4" s="10"/>
      <c r="E4" s="11">
        <v>36</v>
      </c>
      <c r="F4" s="84" t="s">
        <v>10</v>
      </c>
      <c r="G4" s="84"/>
      <c r="H4" s="84"/>
      <c r="I4" s="84"/>
      <c r="J4" s="84"/>
      <c r="K4" s="84"/>
      <c r="L4" s="1"/>
      <c r="M4" s="17" t="s">
        <v>24</v>
      </c>
    </row>
    <row r="5" spans="1:13" ht="15" customHeight="1" x14ac:dyDescent="0.25">
      <c r="A5" s="83"/>
      <c r="B5" s="2" t="s">
        <v>5</v>
      </c>
      <c r="C5" s="2" t="s">
        <v>103</v>
      </c>
      <c r="D5" s="2" t="s">
        <v>23</v>
      </c>
      <c r="E5" s="2"/>
      <c r="F5" s="2" t="s">
        <v>6</v>
      </c>
      <c r="G5" s="2" t="s">
        <v>19</v>
      </c>
      <c r="H5" s="2" t="s">
        <v>20</v>
      </c>
      <c r="I5" s="2" t="s">
        <v>105</v>
      </c>
      <c r="J5" s="2" t="s">
        <v>106</v>
      </c>
      <c r="K5" s="20" t="s">
        <v>22</v>
      </c>
      <c r="L5" s="23" t="s">
        <v>104</v>
      </c>
    </row>
    <row r="6" spans="1:13" ht="15" customHeight="1" x14ac:dyDescent="0.25">
      <c r="A6" s="3">
        <v>1</v>
      </c>
      <c r="B6" s="44" t="s">
        <v>84</v>
      </c>
      <c r="C6" s="5"/>
      <c r="D6" s="5"/>
      <c r="E6" s="1">
        <f>E4</f>
        <v>36</v>
      </c>
      <c r="F6" s="5"/>
      <c r="G6" s="5"/>
      <c r="H6" s="5"/>
      <c r="I6" s="5"/>
      <c r="J6" s="5"/>
      <c r="K6" s="16"/>
      <c r="L6" s="24"/>
    </row>
    <row r="7" spans="1:13" ht="15" customHeight="1" x14ac:dyDescent="0.25">
      <c r="A7" s="3">
        <v>2</v>
      </c>
      <c r="B7" s="44" t="s">
        <v>85</v>
      </c>
      <c r="C7" s="5"/>
      <c r="D7" s="5"/>
      <c r="E7" s="4">
        <f>E6+1</f>
        <v>37</v>
      </c>
      <c r="F7" s="5"/>
      <c r="G7" s="5" t="s">
        <v>83</v>
      </c>
      <c r="H7" s="5"/>
      <c r="I7" s="5" t="s">
        <v>107</v>
      </c>
      <c r="J7" s="81">
        <v>43730</v>
      </c>
      <c r="K7" s="19"/>
      <c r="L7" s="24"/>
    </row>
    <row r="8" spans="1:13" ht="15" customHeight="1" x14ac:dyDescent="0.25">
      <c r="A8" s="3">
        <v>3</v>
      </c>
      <c r="B8" s="44" t="s">
        <v>86</v>
      </c>
      <c r="C8" s="22">
        <v>43726</v>
      </c>
      <c r="D8" s="80">
        <v>43728</v>
      </c>
      <c r="E8" s="4">
        <f t="shared" ref="E8:E22" si="0">E7+1</f>
        <v>38</v>
      </c>
      <c r="F8" s="6">
        <v>1</v>
      </c>
      <c r="G8" s="6" t="s">
        <v>110</v>
      </c>
      <c r="H8" s="6" t="s">
        <v>26</v>
      </c>
      <c r="I8" s="22"/>
      <c r="J8" s="80"/>
      <c r="K8" s="16"/>
      <c r="L8" s="24"/>
    </row>
    <row r="9" spans="1:13" ht="15" customHeight="1" x14ac:dyDescent="0.25">
      <c r="A9" s="3">
        <v>4</v>
      </c>
      <c r="B9" s="44" t="s">
        <v>87</v>
      </c>
      <c r="C9" s="22">
        <f>C8+7</f>
        <v>43733</v>
      </c>
      <c r="D9" s="80">
        <f>D8+7</f>
        <v>43735</v>
      </c>
      <c r="E9" s="4">
        <f t="shared" si="0"/>
        <v>39</v>
      </c>
      <c r="F9" s="6">
        <v>2</v>
      </c>
      <c r="G9" s="6" t="s">
        <v>110</v>
      </c>
      <c r="H9" s="6" t="s">
        <v>25</v>
      </c>
      <c r="I9" s="22"/>
      <c r="J9" s="80"/>
      <c r="K9" s="16"/>
      <c r="L9" s="24"/>
    </row>
    <row r="10" spans="1:13" ht="15" customHeight="1" x14ac:dyDescent="0.25">
      <c r="A10" s="3">
        <v>5</v>
      </c>
      <c r="B10" s="44" t="s">
        <v>88</v>
      </c>
      <c r="C10" s="22">
        <f t="shared" ref="C10:D21" si="1">C9+7</f>
        <v>43740</v>
      </c>
      <c r="D10" s="80">
        <f t="shared" si="1"/>
        <v>43742</v>
      </c>
      <c r="E10" s="4">
        <f t="shared" si="0"/>
        <v>40</v>
      </c>
      <c r="F10" s="6">
        <v>3</v>
      </c>
      <c r="G10" s="6" t="s">
        <v>119</v>
      </c>
      <c r="H10" s="6" t="s">
        <v>120</v>
      </c>
      <c r="I10" s="22"/>
      <c r="J10" s="80"/>
      <c r="K10" s="16"/>
      <c r="L10" s="24"/>
    </row>
    <row r="11" spans="1:13" ht="15" customHeight="1" x14ac:dyDescent="0.25">
      <c r="A11" s="3">
        <v>6</v>
      </c>
      <c r="B11" s="44" t="s">
        <v>89</v>
      </c>
      <c r="C11" s="22">
        <f t="shared" si="1"/>
        <v>43747</v>
      </c>
      <c r="D11" s="80">
        <f t="shared" si="1"/>
        <v>43749</v>
      </c>
      <c r="E11" s="4">
        <f t="shared" si="0"/>
        <v>41</v>
      </c>
      <c r="F11" s="6">
        <v>4</v>
      </c>
      <c r="G11" s="6" t="s">
        <v>111</v>
      </c>
      <c r="H11" s="6" t="s">
        <v>16</v>
      </c>
      <c r="I11" s="22"/>
      <c r="J11" s="80"/>
      <c r="K11" s="16"/>
      <c r="L11" s="24"/>
    </row>
    <row r="12" spans="1:13" ht="15" customHeight="1" x14ac:dyDescent="0.25">
      <c r="A12" s="3">
        <v>7</v>
      </c>
      <c r="B12" s="44" t="s">
        <v>90</v>
      </c>
      <c r="C12" s="22">
        <f t="shared" si="1"/>
        <v>43754</v>
      </c>
      <c r="D12" s="80">
        <f t="shared" si="1"/>
        <v>43756</v>
      </c>
      <c r="E12" s="4">
        <f t="shared" si="0"/>
        <v>42</v>
      </c>
      <c r="F12" s="6">
        <v>5</v>
      </c>
      <c r="G12" s="6" t="s">
        <v>112</v>
      </c>
      <c r="H12" s="6" t="s">
        <v>27</v>
      </c>
      <c r="I12" s="22"/>
      <c r="J12" s="80"/>
      <c r="K12" s="16"/>
      <c r="L12" s="24"/>
    </row>
    <row r="13" spans="1:13" ht="15" customHeight="1" x14ac:dyDescent="0.25">
      <c r="A13" s="3">
        <v>8</v>
      </c>
      <c r="B13" s="44" t="s">
        <v>91</v>
      </c>
      <c r="C13" s="22">
        <f t="shared" si="1"/>
        <v>43761</v>
      </c>
      <c r="D13" s="80">
        <f t="shared" si="1"/>
        <v>43763</v>
      </c>
      <c r="E13" s="4">
        <f t="shared" si="0"/>
        <v>43</v>
      </c>
      <c r="F13" s="6">
        <v>6</v>
      </c>
      <c r="G13" s="6" t="s">
        <v>113</v>
      </c>
      <c r="H13" s="6" t="s">
        <v>27</v>
      </c>
      <c r="I13" s="22"/>
      <c r="J13" s="80"/>
      <c r="K13" s="16"/>
      <c r="L13" s="24"/>
    </row>
    <row r="14" spans="1:13" ht="15" customHeight="1" x14ac:dyDescent="0.25">
      <c r="A14" s="3">
        <v>9</v>
      </c>
      <c r="B14" s="44" t="s">
        <v>92</v>
      </c>
      <c r="C14" s="21">
        <f t="shared" si="1"/>
        <v>43768</v>
      </c>
      <c r="D14" s="21">
        <f t="shared" si="1"/>
        <v>43770</v>
      </c>
      <c r="E14" s="4">
        <f t="shared" si="0"/>
        <v>44</v>
      </c>
      <c r="F14" s="14"/>
      <c r="G14" s="14" t="s">
        <v>15</v>
      </c>
      <c r="H14" s="14"/>
      <c r="I14" s="21"/>
      <c r="J14" s="21"/>
      <c r="K14" s="16"/>
      <c r="L14" s="24"/>
    </row>
    <row r="15" spans="1:13" ht="15" customHeight="1" x14ac:dyDescent="0.25">
      <c r="A15" s="3">
        <v>10</v>
      </c>
      <c r="B15" s="44" t="s">
        <v>93</v>
      </c>
      <c r="C15" s="22">
        <f t="shared" si="1"/>
        <v>43775</v>
      </c>
      <c r="D15" s="80">
        <f t="shared" si="1"/>
        <v>43777</v>
      </c>
      <c r="E15" s="4">
        <f t="shared" si="0"/>
        <v>45</v>
      </c>
      <c r="F15" s="13">
        <v>7</v>
      </c>
      <c r="G15" s="6" t="s">
        <v>118</v>
      </c>
      <c r="H15" s="82" t="s">
        <v>117</v>
      </c>
      <c r="I15" s="22"/>
      <c r="J15" s="80"/>
      <c r="K15" s="16"/>
      <c r="L15" s="24"/>
    </row>
    <row r="16" spans="1:13" ht="15" customHeight="1" x14ac:dyDescent="0.25">
      <c r="A16" s="3">
        <v>11</v>
      </c>
      <c r="B16" s="44" t="s">
        <v>94</v>
      </c>
      <c r="C16" s="22">
        <f t="shared" si="1"/>
        <v>43782</v>
      </c>
      <c r="D16" s="80">
        <f t="shared" si="1"/>
        <v>43784</v>
      </c>
      <c r="E16" s="4">
        <f t="shared" si="0"/>
        <v>46</v>
      </c>
      <c r="F16" s="6">
        <v>8</v>
      </c>
      <c r="G16" s="6" t="s">
        <v>114</v>
      </c>
      <c r="H16" s="6" t="s">
        <v>108</v>
      </c>
      <c r="I16" s="22"/>
      <c r="J16" s="80"/>
      <c r="K16" s="16"/>
      <c r="L16" s="24"/>
    </row>
    <row r="17" spans="1:13" ht="15" customHeight="1" x14ac:dyDescent="0.25">
      <c r="A17" s="3">
        <v>12</v>
      </c>
      <c r="B17" s="44" t="s">
        <v>95</v>
      </c>
      <c r="C17" s="22">
        <f t="shared" si="1"/>
        <v>43789</v>
      </c>
      <c r="D17" s="80">
        <f t="shared" si="1"/>
        <v>43791</v>
      </c>
      <c r="E17" s="4">
        <f t="shared" si="0"/>
        <v>47</v>
      </c>
      <c r="F17" s="6">
        <v>9</v>
      </c>
      <c r="G17" s="6" t="s">
        <v>115</v>
      </c>
      <c r="H17" s="6" t="s">
        <v>108</v>
      </c>
      <c r="I17" s="22"/>
      <c r="J17" s="80"/>
      <c r="K17" s="16"/>
      <c r="L17" s="24"/>
    </row>
    <row r="18" spans="1:13" ht="15" customHeight="1" x14ac:dyDescent="0.25">
      <c r="A18" s="3">
        <v>13</v>
      </c>
      <c r="B18" s="44" t="s">
        <v>96</v>
      </c>
      <c r="C18" s="22">
        <f t="shared" si="1"/>
        <v>43796</v>
      </c>
      <c r="D18" s="80">
        <f t="shared" si="1"/>
        <v>43798</v>
      </c>
      <c r="E18" s="4">
        <f t="shared" si="0"/>
        <v>48</v>
      </c>
      <c r="F18" s="6">
        <v>10</v>
      </c>
      <c r="G18" s="6" t="s">
        <v>115</v>
      </c>
      <c r="H18" s="6" t="s">
        <v>18</v>
      </c>
      <c r="I18" s="22"/>
      <c r="J18" s="80"/>
      <c r="K18" s="16"/>
      <c r="L18" s="24"/>
    </row>
    <row r="19" spans="1:13" ht="15" customHeight="1" x14ac:dyDescent="0.25">
      <c r="A19" s="3">
        <v>14</v>
      </c>
      <c r="B19" s="44" t="s">
        <v>97</v>
      </c>
      <c r="C19" s="22">
        <f t="shared" si="1"/>
        <v>43803</v>
      </c>
      <c r="D19" s="80">
        <f t="shared" si="1"/>
        <v>43805</v>
      </c>
      <c r="E19" s="4">
        <f t="shared" si="0"/>
        <v>49</v>
      </c>
      <c r="F19" s="6">
        <v>11</v>
      </c>
      <c r="G19" s="6" t="s">
        <v>121</v>
      </c>
      <c r="H19" s="6" t="s">
        <v>109</v>
      </c>
      <c r="I19" s="22"/>
      <c r="J19" s="80"/>
      <c r="K19" s="16"/>
      <c r="L19" s="24"/>
    </row>
    <row r="20" spans="1:13" ht="15" customHeight="1" x14ac:dyDescent="0.25">
      <c r="A20" s="3">
        <v>15</v>
      </c>
      <c r="B20" s="44" t="s">
        <v>98</v>
      </c>
      <c r="C20" s="22">
        <f t="shared" si="1"/>
        <v>43810</v>
      </c>
      <c r="D20" s="80">
        <f t="shared" si="1"/>
        <v>43812</v>
      </c>
      <c r="E20" s="4">
        <f t="shared" si="0"/>
        <v>50</v>
      </c>
      <c r="F20" s="6">
        <v>12</v>
      </c>
      <c r="G20" s="6" t="s">
        <v>116</v>
      </c>
      <c r="H20" s="6" t="s">
        <v>17</v>
      </c>
      <c r="I20" s="22"/>
      <c r="J20" s="80"/>
      <c r="K20" s="16"/>
      <c r="L20" s="24"/>
    </row>
    <row r="21" spans="1:13" ht="15" customHeight="1" x14ac:dyDescent="0.25">
      <c r="A21" s="3">
        <v>16</v>
      </c>
      <c r="B21" s="44" t="s">
        <v>99</v>
      </c>
      <c r="C21" s="25">
        <f t="shared" si="1"/>
        <v>43817</v>
      </c>
      <c r="D21" s="25">
        <f t="shared" si="1"/>
        <v>43819</v>
      </c>
      <c r="E21" s="4">
        <f t="shared" si="0"/>
        <v>51</v>
      </c>
      <c r="F21" s="5"/>
      <c r="G21" s="5" t="s">
        <v>13</v>
      </c>
      <c r="H21" s="5"/>
      <c r="I21" s="25"/>
      <c r="J21" s="25"/>
      <c r="K21" s="16"/>
      <c r="L21" s="24"/>
    </row>
    <row r="22" spans="1:13" ht="15" customHeight="1" x14ac:dyDescent="0.25">
      <c r="A22" s="3">
        <v>17</v>
      </c>
      <c r="B22" s="44" t="s">
        <v>100</v>
      </c>
      <c r="C22" s="26"/>
      <c r="D22" s="26"/>
      <c r="E22" s="4">
        <f t="shared" si="0"/>
        <v>52</v>
      </c>
      <c r="F22" s="5"/>
      <c r="G22" s="85" t="s">
        <v>1</v>
      </c>
      <c r="H22" s="18"/>
      <c r="I22" s="18"/>
      <c r="J22" s="18"/>
      <c r="K22" s="15"/>
      <c r="L22" s="1"/>
    </row>
    <row r="23" spans="1:13" ht="15" customHeight="1" x14ac:dyDescent="0.25">
      <c r="A23" s="3">
        <v>18</v>
      </c>
      <c r="B23" s="44" t="s">
        <v>101</v>
      </c>
      <c r="C23" s="26"/>
      <c r="D23" s="26"/>
      <c r="E23" s="4">
        <v>1</v>
      </c>
      <c r="F23" s="5"/>
      <c r="G23" s="86"/>
      <c r="H23" s="18"/>
      <c r="I23" s="18"/>
      <c r="J23" s="18"/>
      <c r="K23" s="15"/>
      <c r="L23" s="1"/>
    </row>
    <row r="24" spans="1:13" ht="15" customHeight="1" x14ac:dyDescent="0.25">
      <c r="A24" s="3">
        <v>19</v>
      </c>
      <c r="B24" s="44" t="s">
        <v>102</v>
      </c>
      <c r="C24" s="7"/>
      <c r="D24" s="7"/>
      <c r="E24" s="4">
        <f>E23+1</f>
        <v>2</v>
      </c>
      <c r="F24" s="7"/>
      <c r="G24" s="7" t="s">
        <v>2</v>
      </c>
      <c r="H24" s="7"/>
      <c r="I24" s="7"/>
      <c r="J24" s="7"/>
      <c r="K24" s="5">
        <v>4.5</v>
      </c>
      <c r="L24" s="1"/>
    </row>
    <row r="25" spans="1:13" x14ac:dyDescent="0.25">
      <c r="K25">
        <f>SUM(K7:K24)</f>
        <v>4.5</v>
      </c>
      <c r="L25">
        <f>SUM(L7:L24)</f>
        <v>0</v>
      </c>
      <c r="M25">
        <f>SUM(K25+L25)</f>
        <v>4.5</v>
      </c>
    </row>
    <row r="27" spans="1:13" x14ac:dyDescent="0.25">
      <c r="G27" t="s">
        <v>21</v>
      </c>
      <c r="H27">
        <v>28</v>
      </c>
      <c r="K27">
        <f>H27/3</f>
        <v>9.3333333333333339</v>
      </c>
    </row>
    <row r="28" spans="1:13" x14ac:dyDescent="0.25">
      <c r="E28" s="8"/>
      <c r="G28" t="s">
        <v>22</v>
      </c>
    </row>
    <row r="29" spans="1:13" x14ac:dyDescent="0.25">
      <c r="J29" t="s">
        <v>28</v>
      </c>
      <c r="K29">
        <v>11</v>
      </c>
      <c r="L29">
        <f>K29*1.5</f>
        <v>16.5</v>
      </c>
    </row>
    <row r="30" spans="1:13" x14ac:dyDescent="0.25">
      <c r="J30" t="s">
        <v>19</v>
      </c>
      <c r="K30">
        <f>5*6+6*3+1</f>
        <v>49</v>
      </c>
    </row>
    <row r="31" spans="1:13" x14ac:dyDescent="0.25">
      <c r="J31" t="s">
        <v>29</v>
      </c>
      <c r="K31">
        <v>6</v>
      </c>
    </row>
    <row r="32" spans="1:13" x14ac:dyDescent="0.25">
      <c r="J32" t="s">
        <v>30</v>
      </c>
      <c r="K32">
        <f>9</f>
        <v>9</v>
      </c>
    </row>
    <row r="33" spans="11:12" x14ac:dyDescent="0.25">
      <c r="K33">
        <f>SUM(K30:K32)</f>
        <v>64</v>
      </c>
      <c r="L33">
        <f>K33+L29</f>
        <v>80.5</v>
      </c>
    </row>
  </sheetData>
  <mergeCells count="3">
    <mergeCell ref="A4:A5"/>
    <mergeCell ref="F4:K4"/>
    <mergeCell ref="G22:G23"/>
  </mergeCells>
  <printOptions horizontalCentered="1" verticalCentered="1"/>
  <pageMargins left="0.23622047244094491" right="0.23622047244094491" top="0.74803149606299213" bottom="0.15748031496062992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6" sqref="B6:B24"/>
    </sheetView>
  </sheetViews>
  <sheetFormatPr baseColWidth="10" defaultColWidth="8.88671875" defaultRowHeight="13.2" x14ac:dyDescent="0.25"/>
  <cols>
    <col min="1" max="1" width="5.6640625" style="28" hidden="1" customWidth="1"/>
    <col min="2" max="2" width="18.109375" style="28" customWidth="1"/>
    <col min="3" max="3" width="7.5546875" style="28" customWidth="1"/>
    <col min="4" max="4" width="3.33203125" style="28" customWidth="1"/>
    <col min="5" max="5" width="31.33203125" style="30" customWidth="1"/>
    <col min="6" max="6" width="28.6640625" style="31" customWidth="1"/>
    <col min="7" max="7" width="3.33203125" style="28" customWidth="1"/>
    <col min="8" max="8" width="22.6640625" style="28" customWidth="1"/>
    <col min="9" max="9" width="25.44140625" style="31" customWidth="1"/>
    <col min="10" max="10" width="19.44140625" style="32" customWidth="1"/>
    <col min="11" max="11" width="72.6640625" style="33" customWidth="1"/>
    <col min="12" max="1025" width="10.6640625" style="28" customWidth="1"/>
    <col min="1026" max="16384" width="8.88671875" style="28"/>
  </cols>
  <sheetData>
    <row r="1" spans="1:11" ht="33" thickBot="1" x14ac:dyDescent="0.45">
      <c r="A1" s="27"/>
      <c r="B1" s="89" t="s">
        <v>31</v>
      </c>
      <c r="C1" s="90"/>
      <c r="D1" s="90"/>
      <c r="E1" s="90"/>
      <c r="F1" s="90"/>
      <c r="G1" s="90"/>
      <c r="H1" s="90"/>
      <c r="I1" s="90"/>
      <c r="J1" s="90"/>
      <c r="K1" s="91"/>
    </row>
    <row r="2" spans="1:11" ht="22.8" x14ac:dyDescent="0.4">
      <c r="A2" s="27"/>
      <c r="B2" s="29"/>
    </row>
    <row r="3" spans="1:11" ht="13.5" customHeight="1" x14ac:dyDescent="0.25"/>
    <row r="4" spans="1:11" ht="21" customHeight="1" x14ac:dyDescent="0.45">
      <c r="A4" s="92" t="s">
        <v>4</v>
      </c>
      <c r="B4" s="34">
        <v>43710</v>
      </c>
      <c r="C4" s="35">
        <v>36</v>
      </c>
      <c r="D4" s="93" t="s">
        <v>10</v>
      </c>
      <c r="E4" s="93"/>
      <c r="F4" s="93"/>
      <c r="G4" s="93" t="s">
        <v>32</v>
      </c>
      <c r="H4" s="93"/>
      <c r="I4" s="93"/>
      <c r="J4" s="36"/>
      <c r="K4" s="37"/>
    </row>
    <row r="5" spans="1:11" s="42" customFormat="1" ht="15" customHeight="1" x14ac:dyDescent="0.3">
      <c r="A5" s="92"/>
      <c r="B5" s="38" t="s">
        <v>5</v>
      </c>
      <c r="C5" s="38" t="s">
        <v>6</v>
      </c>
      <c r="D5" s="38"/>
      <c r="E5" s="38" t="s">
        <v>33</v>
      </c>
      <c r="F5" s="39" t="s">
        <v>34</v>
      </c>
      <c r="G5" s="38"/>
      <c r="H5" s="38" t="s">
        <v>33</v>
      </c>
      <c r="I5" s="39" t="s">
        <v>34</v>
      </c>
      <c r="J5" s="40" t="s">
        <v>14</v>
      </c>
      <c r="K5" s="41" t="s">
        <v>35</v>
      </c>
    </row>
    <row r="6" spans="1:11" ht="15" customHeight="1" x14ac:dyDescent="0.3">
      <c r="A6" s="43">
        <v>1</v>
      </c>
      <c r="B6" s="44" t="str">
        <f t="shared" ref="B6:B50" si="0">CONCATENATE(TEXT($B$4+7*(A6-1),"jj mmm"),"  au  ",TEXT($B$4+7*(A6-1)+4,"jj mmm"))</f>
        <v>02 sept  au  06 sept</v>
      </c>
      <c r="C6" s="45">
        <f>C4</f>
        <v>36</v>
      </c>
      <c r="D6" s="46"/>
      <c r="E6" s="47"/>
      <c r="F6" s="47"/>
      <c r="G6" s="48">
        <v>1</v>
      </c>
      <c r="H6" s="48" t="s">
        <v>36</v>
      </c>
      <c r="I6" s="49" t="s">
        <v>37</v>
      </c>
      <c r="J6" s="49"/>
      <c r="K6" s="43" t="s">
        <v>38</v>
      </c>
    </row>
    <row r="7" spans="1:11" ht="15" customHeight="1" x14ac:dyDescent="0.25">
      <c r="A7" s="43">
        <v>2</v>
      </c>
      <c r="B7" s="44" t="str">
        <f t="shared" si="0"/>
        <v>09 sept  au  13 sept</v>
      </c>
      <c r="C7" s="44">
        <f t="shared" ref="C7:C22" si="1">C6+1</f>
        <v>37</v>
      </c>
      <c r="D7" s="46"/>
      <c r="E7" s="50" t="s">
        <v>39</v>
      </c>
      <c r="F7" s="49" t="s">
        <v>40</v>
      </c>
      <c r="G7" s="48">
        <v>2</v>
      </c>
      <c r="H7" s="48"/>
      <c r="I7" s="51"/>
      <c r="J7" s="49"/>
      <c r="K7" s="43"/>
    </row>
    <row r="8" spans="1:11" ht="15" customHeight="1" x14ac:dyDescent="0.25">
      <c r="A8" s="43">
        <v>3</v>
      </c>
      <c r="B8" s="44" t="str">
        <f t="shared" si="0"/>
        <v>16 sept  au  20 sept</v>
      </c>
      <c r="C8" s="44">
        <f t="shared" si="1"/>
        <v>38</v>
      </c>
      <c r="D8" s="48">
        <v>1</v>
      </c>
      <c r="E8" s="52" t="s">
        <v>0</v>
      </c>
      <c r="F8" s="50"/>
      <c r="G8" s="48">
        <v>3</v>
      </c>
      <c r="H8" s="48"/>
      <c r="I8" s="51"/>
      <c r="J8" s="49"/>
      <c r="K8" s="43"/>
    </row>
    <row r="9" spans="1:11" ht="15" customHeight="1" x14ac:dyDescent="0.25">
      <c r="A9" s="43">
        <v>4</v>
      </c>
      <c r="B9" s="44" t="str">
        <f t="shared" si="0"/>
        <v>23 sept  au  27 sept</v>
      </c>
      <c r="C9" s="44">
        <f t="shared" si="1"/>
        <v>39</v>
      </c>
      <c r="D9" s="48">
        <v>2</v>
      </c>
      <c r="E9" s="52"/>
      <c r="F9" s="50"/>
      <c r="G9" s="48">
        <v>4</v>
      </c>
      <c r="H9" s="48"/>
      <c r="I9" s="51"/>
      <c r="J9" s="49"/>
      <c r="K9" s="43"/>
    </row>
    <row r="10" spans="1:11" ht="15" customHeight="1" x14ac:dyDescent="0.25">
      <c r="A10" s="43">
        <v>5</v>
      </c>
      <c r="B10" s="44" t="str">
        <f t="shared" si="0"/>
        <v>30 sept  au  04 oct</v>
      </c>
      <c r="C10" s="44">
        <f t="shared" si="1"/>
        <v>40</v>
      </c>
      <c r="D10" s="48">
        <v>3</v>
      </c>
      <c r="E10" s="52"/>
      <c r="F10" s="50"/>
      <c r="G10" s="48">
        <v>5</v>
      </c>
      <c r="H10" s="48"/>
      <c r="I10" s="51"/>
      <c r="J10" s="49"/>
      <c r="K10" s="43"/>
    </row>
    <row r="11" spans="1:11" ht="15" customHeight="1" x14ac:dyDescent="0.25">
      <c r="A11" s="43">
        <v>6</v>
      </c>
      <c r="B11" s="44" t="str">
        <f t="shared" si="0"/>
        <v>07 oct  au  11 oct</v>
      </c>
      <c r="C11" s="44">
        <f t="shared" si="1"/>
        <v>41</v>
      </c>
      <c r="D11" s="48">
        <v>4</v>
      </c>
      <c r="E11" s="52"/>
      <c r="F11" s="50" t="s">
        <v>41</v>
      </c>
      <c r="G11" s="48">
        <v>6</v>
      </c>
      <c r="H11" s="48"/>
      <c r="I11" s="50" t="s">
        <v>41</v>
      </c>
      <c r="J11" s="53"/>
      <c r="K11" s="43" t="s">
        <v>42</v>
      </c>
    </row>
    <row r="12" spans="1:11" ht="15" customHeight="1" x14ac:dyDescent="0.3">
      <c r="A12" s="43">
        <v>7</v>
      </c>
      <c r="B12" s="44" t="str">
        <f t="shared" si="0"/>
        <v>14 oct  au  18 oct</v>
      </c>
      <c r="C12" s="44">
        <f t="shared" si="1"/>
        <v>42</v>
      </c>
      <c r="D12" s="48">
        <v>5</v>
      </c>
      <c r="E12" s="52"/>
      <c r="F12" s="47"/>
      <c r="G12" s="48">
        <v>7</v>
      </c>
      <c r="H12" s="48"/>
      <c r="I12" s="47"/>
      <c r="J12" s="53"/>
      <c r="K12" s="37"/>
    </row>
    <row r="13" spans="1:11" ht="15" customHeight="1" x14ac:dyDescent="0.25">
      <c r="A13" s="43">
        <v>8</v>
      </c>
      <c r="B13" s="44" t="str">
        <f t="shared" si="0"/>
        <v>21 oct  au  25 oct</v>
      </c>
      <c r="C13" s="44">
        <f t="shared" si="1"/>
        <v>43</v>
      </c>
      <c r="D13" s="48">
        <v>6</v>
      </c>
      <c r="E13" s="52"/>
      <c r="F13" s="51"/>
      <c r="G13" s="48">
        <v>8</v>
      </c>
      <c r="H13" s="48"/>
      <c r="I13" s="51"/>
      <c r="J13" s="53"/>
      <c r="K13" s="43"/>
    </row>
    <row r="14" spans="1:11" ht="15" customHeight="1" x14ac:dyDescent="0.3">
      <c r="A14" s="43">
        <v>9</v>
      </c>
      <c r="B14" s="44" t="str">
        <f t="shared" si="0"/>
        <v>28 oct  au  01 nov</v>
      </c>
      <c r="C14" s="44">
        <f t="shared" si="1"/>
        <v>44</v>
      </c>
      <c r="D14" s="54"/>
      <c r="E14" s="55" t="s">
        <v>43</v>
      </c>
      <c r="F14" s="56"/>
      <c r="G14" s="54"/>
      <c r="H14" s="55" t="s">
        <v>43</v>
      </c>
      <c r="I14" s="56"/>
      <c r="J14" s="53" t="s">
        <v>44</v>
      </c>
      <c r="K14" s="37"/>
    </row>
    <row r="15" spans="1:11" ht="15" customHeight="1" x14ac:dyDescent="0.3">
      <c r="A15" s="43">
        <v>10</v>
      </c>
      <c r="B15" s="44" t="str">
        <f t="shared" si="0"/>
        <v>04 nov  au  08 nov</v>
      </c>
      <c r="C15" s="44">
        <f t="shared" si="1"/>
        <v>45</v>
      </c>
      <c r="D15" s="48">
        <v>7</v>
      </c>
      <c r="E15" s="52"/>
      <c r="F15" s="47"/>
      <c r="G15" s="48">
        <v>9</v>
      </c>
      <c r="H15" s="48"/>
      <c r="I15" s="50"/>
      <c r="J15" s="53"/>
      <c r="K15" s="43"/>
    </row>
    <row r="16" spans="1:11" ht="15" customHeight="1" x14ac:dyDescent="0.25">
      <c r="A16" s="43">
        <v>11</v>
      </c>
      <c r="B16" s="44" t="str">
        <f t="shared" si="0"/>
        <v>11 nov  au  15 nov</v>
      </c>
      <c r="C16" s="44">
        <f t="shared" si="1"/>
        <v>46</v>
      </c>
      <c r="D16" s="48">
        <v>8</v>
      </c>
      <c r="E16" s="52"/>
      <c r="F16" s="51"/>
      <c r="G16" s="48">
        <v>10</v>
      </c>
      <c r="H16" s="48"/>
      <c r="I16" s="51"/>
      <c r="J16" s="53" t="s">
        <v>45</v>
      </c>
      <c r="K16" s="43" t="s">
        <v>46</v>
      </c>
    </row>
    <row r="17" spans="1:11" ht="15" customHeight="1" x14ac:dyDescent="0.3">
      <c r="A17" s="43">
        <v>12</v>
      </c>
      <c r="B17" s="44" t="str">
        <f t="shared" si="0"/>
        <v>18 nov  au  22 nov</v>
      </c>
      <c r="C17" s="44">
        <f t="shared" si="1"/>
        <v>47</v>
      </c>
      <c r="D17" s="48">
        <v>9</v>
      </c>
      <c r="E17" s="52"/>
      <c r="F17" s="51"/>
      <c r="G17" s="48">
        <v>11</v>
      </c>
      <c r="H17" s="48"/>
      <c r="I17" s="51"/>
      <c r="J17" s="53"/>
      <c r="K17" s="37"/>
    </row>
    <row r="18" spans="1:11" ht="15" customHeight="1" x14ac:dyDescent="0.25">
      <c r="A18" s="43">
        <v>13</v>
      </c>
      <c r="B18" s="44" t="str">
        <f t="shared" si="0"/>
        <v>25 nov  au  29 nov</v>
      </c>
      <c r="C18" s="44">
        <f t="shared" si="1"/>
        <v>48</v>
      </c>
      <c r="D18" s="48">
        <v>10</v>
      </c>
      <c r="E18" s="52"/>
      <c r="F18" s="51"/>
      <c r="G18" s="48">
        <v>12</v>
      </c>
      <c r="H18" s="48"/>
      <c r="I18" s="51"/>
      <c r="J18" s="53"/>
      <c r="K18" s="43"/>
    </row>
    <row r="19" spans="1:11" ht="15" customHeight="1" x14ac:dyDescent="0.25">
      <c r="A19" s="43">
        <v>14</v>
      </c>
      <c r="B19" s="44" t="str">
        <f t="shared" si="0"/>
        <v>02 déc  au  06 déc</v>
      </c>
      <c r="C19" s="44">
        <f t="shared" si="1"/>
        <v>49</v>
      </c>
      <c r="D19" s="48">
        <v>11</v>
      </c>
      <c r="E19" s="52"/>
      <c r="F19" s="51"/>
      <c r="G19" s="46"/>
      <c r="H19" s="46" t="s">
        <v>47</v>
      </c>
      <c r="I19" s="51"/>
      <c r="J19" s="53"/>
      <c r="K19" s="43" t="s">
        <v>48</v>
      </c>
    </row>
    <row r="20" spans="1:11" ht="15" customHeight="1" x14ac:dyDescent="0.25">
      <c r="A20" s="43">
        <v>15</v>
      </c>
      <c r="B20" s="44" t="str">
        <f t="shared" si="0"/>
        <v>09 déc  au  13 déc</v>
      </c>
      <c r="C20" s="44">
        <f t="shared" si="1"/>
        <v>50</v>
      </c>
      <c r="D20" s="48">
        <v>12</v>
      </c>
      <c r="E20" s="52"/>
      <c r="F20" s="51"/>
      <c r="G20" s="57"/>
      <c r="H20" s="57" t="s">
        <v>7</v>
      </c>
      <c r="I20" s="51"/>
      <c r="J20" s="53"/>
      <c r="K20" s="43"/>
    </row>
    <row r="21" spans="1:11" ht="15" customHeight="1" x14ac:dyDescent="0.25">
      <c r="A21" s="43">
        <v>16</v>
      </c>
      <c r="B21" s="44" t="str">
        <f t="shared" si="0"/>
        <v>16 déc  au  20 déc</v>
      </c>
      <c r="C21" s="44">
        <f t="shared" si="1"/>
        <v>51</v>
      </c>
      <c r="D21" s="46"/>
      <c r="E21" s="50" t="s">
        <v>47</v>
      </c>
      <c r="F21" s="51"/>
      <c r="G21" s="48">
        <v>1</v>
      </c>
      <c r="H21" s="48" t="s">
        <v>49</v>
      </c>
      <c r="I21" s="51"/>
      <c r="J21" s="53"/>
      <c r="K21" s="43"/>
    </row>
    <row r="22" spans="1:11" ht="15" customHeight="1" x14ac:dyDescent="0.3">
      <c r="A22" s="43">
        <v>17</v>
      </c>
      <c r="B22" s="44" t="str">
        <f t="shared" si="0"/>
        <v>23 déc  au  27 déc</v>
      </c>
      <c r="C22" s="44">
        <f t="shared" si="1"/>
        <v>52</v>
      </c>
      <c r="D22" s="58"/>
      <c r="E22" s="88" t="s">
        <v>50</v>
      </c>
      <c r="F22" s="59"/>
      <c r="G22" s="60"/>
      <c r="H22" s="88" t="s">
        <v>50</v>
      </c>
      <c r="I22" s="59"/>
      <c r="J22" s="53" t="s">
        <v>51</v>
      </c>
      <c r="K22" s="43"/>
    </row>
    <row r="23" spans="1:11" ht="15" customHeight="1" x14ac:dyDescent="0.3">
      <c r="A23" s="43">
        <v>18</v>
      </c>
      <c r="B23" s="44" t="str">
        <f t="shared" si="0"/>
        <v>30 déc  au  03 janv</v>
      </c>
      <c r="C23" s="44">
        <v>1</v>
      </c>
      <c r="D23" s="58"/>
      <c r="E23" s="88"/>
      <c r="F23" s="59"/>
      <c r="G23" s="60"/>
      <c r="H23" s="88"/>
      <c r="I23" s="59"/>
      <c r="J23" s="53" t="s">
        <v>52</v>
      </c>
      <c r="K23" s="43"/>
    </row>
    <row r="24" spans="1:11" ht="15" customHeight="1" x14ac:dyDescent="0.25">
      <c r="A24" s="43">
        <v>19</v>
      </c>
      <c r="B24" s="44" t="str">
        <f t="shared" si="0"/>
        <v>06 janv  au  10 janv</v>
      </c>
      <c r="C24" s="44">
        <f t="shared" ref="C24:C50" si="2">C23+1</f>
        <v>2</v>
      </c>
      <c r="D24" s="57"/>
      <c r="E24" s="61" t="s">
        <v>2</v>
      </c>
      <c r="F24" s="51"/>
      <c r="G24" s="48">
        <v>2</v>
      </c>
      <c r="H24" s="48"/>
      <c r="I24" s="51"/>
      <c r="J24" s="53"/>
      <c r="K24" s="43"/>
    </row>
    <row r="25" spans="1:11" ht="15" customHeight="1" x14ac:dyDescent="0.25">
      <c r="A25" s="43">
        <v>20</v>
      </c>
      <c r="B25" s="44" t="str">
        <f t="shared" si="0"/>
        <v>13 janv  au  17 janv</v>
      </c>
      <c r="C25" s="44">
        <f t="shared" si="2"/>
        <v>3</v>
      </c>
      <c r="D25" s="46"/>
      <c r="E25" s="50" t="s">
        <v>53</v>
      </c>
      <c r="F25" s="51"/>
      <c r="G25" s="48">
        <v>3</v>
      </c>
      <c r="H25" s="48"/>
      <c r="I25" s="51"/>
      <c r="J25" s="53"/>
      <c r="K25" s="43"/>
    </row>
    <row r="26" spans="1:11" ht="15" customHeight="1" x14ac:dyDescent="0.3">
      <c r="A26" s="43">
        <v>21</v>
      </c>
      <c r="B26" s="44" t="str">
        <f t="shared" si="0"/>
        <v>20 janv  au  24 janv</v>
      </c>
      <c r="C26" s="44">
        <f t="shared" si="2"/>
        <v>4</v>
      </c>
      <c r="D26" s="48">
        <v>1</v>
      </c>
      <c r="E26" s="52" t="s">
        <v>54</v>
      </c>
      <c r="F26" s="47"/>
      <c r="G26" s="48">
        <v>4</v>
      </c>
      <c r="H26" s="48"/>
      <c r="I26" s="62"/>
      <c r="J26" s="53"/>
      <c r="K26" s="43" t="s">
        <v>55</v>
      </c>
    </row>
    <row r="27" spans="1:11" ht="15" customHeight="1" x14ac:dyDescent="0.3">
      <c r="A27" s="43">
        <v>22</v>
      </c>
      <c r="B27" s="44" t="str">
        <f t="shared" si="0"/>
        <v>27 janv  au  31 janv</v>
      </c>
      <c r="C27" s="44">
        <f t="shared" si="2"/>
        <v>5</v>
      </c>
      <c r="D27" s="48">
        <v>2</v>
      </c>
      <c r="E27" s="52"/>
      <c r="F27" s="47"/>
      <c r="G27" s="48">
        <v>5</v>
      </c>
      <c r="H27" s="48"/>
      <c r="I27" s="47"/>
      <c r="J27" s="53"/>
      <c r="K27" s="43" t="s">
        <v>56</v>
      </c>
    </row>
    <row r="28" spans="1:11" ht="15" customHeight="1" x14ac:dyDescent="0.25">
      <c r="A28" s="43">
        <v>23</v>
      </c>
      <c r="B28" s="44" t="str">
        <f t="shared" si="0"/>
        <v>03 févr  au  07 févr</v>
      </c>
      <c r="C28" s="44">
        <f t="shared" si="2"/>
        <v>6</v>
      </c>
      <c r="D28" s="63"/>
      <c r="E28" s="87" t="s">
        <v>57</v>
      </c>
      <c r="G28" s="48">
        <v>6</v>
      </c>
      <c r="H28" s="48"/>
      <c r="J28" s="53"/>
      <c r="K28" s="43" t="s">
        <v>58</v>
      </c>
    </row>
    <row r="29" spans="1:11" ht="15" customHeight="1" x14ac:dyDescent="0.3">
      <c r="A29" s="43">
        <v>24</v>
      </c>
      <c r="B29" s="44" t="str">
        <f t="shared" si="0"/>
        <v>10 févr  au  14 févr</v>
      </c>
      <c r="C29" s="44">
        <f t="shared" si="2"/>
        <v>7</v>
      </c>
      <c r="D29" s="63"/>
      <c r="E29" s="87"/>
      <c r="F29" s="59"/>
      <c r="G29" s="60"/>
      <c r="H29" s="88" t="s">
        <v>59</v>
      </c>
      <c r="I29" s="59"/>
      <c r="J29" s="53"/>
      <c r="K29" s="37"/>
    </row>
    <row r="30" spans="1:11" ht="15" customHeight="1" x14ac:dyDescent="0.3">
      <c r="A30" s="43">
        <v>25</v>
      </c>
      <c r="B30" s="44" t="str">
        <f t="shared" si="0"/>
        <v>17 févr  au  21 févr</v>
      </c>
      <c r="C30" s="44">
        <f t="shared" si="2"/>
        <v>8</v>
      </c>
      <c r="D30" s="54"/>
      <c r="E30" s="64" t="s">
        <v>60</v>
      </c>
      <c r="F30" s="65"/>
      <c r="G30" s="54"/>
      <c r="H30" s="88"/>
      <c r="I30" s="59"/>
      <c r="J30" s="66"/>
      <c r="K30" s="67"/>
    </row>
    <row r="31" spans="1:11" ht="15" customHeight="1" x14ac:dyDescent="0.3">
      <c r="A31" s="43">
        <v>26</v>
      </c>
      <c r="B31" s="44" t="str">
        <f t="shared" si="0"/>
        <v>24 févr  au  28 févr</v>
      </c>
      <c r="C31" s="44">
        <f t="shared" si="2"/>
        <v>9</v>
      </c>
      <c r="D31" s="48">
        <v>3</v>
      </c>
      <c r="E31" s="48"/>
      <c r="F31" s="68" t="s">
        <v>61</v>
      </c>
      <c r="G31" s="48">
        <v>7</v>
      </c>
      <c r="H31" s="48"/>
      <c r="I31" s="68" t="s">
        <v>61</v>
      </c>
      <c r="J31" s="66"/>
      <c r="K31" s="37"/>
    </row>
    <row r="32" spans="1:11" ht="15" customHeight="1" x14ac:dyDescent="0.25">
      <c r="A32" s="43">
        <v>27</v>
      </c>
      <c r="B32" s="44" t="str">
        <f t="shared" si="0"/>
        <v>02 mars  au  06 mars</v>
      </c>
      <c r="C32" s="44">
        <f t="shared" si="2"/>
        <v>10</v>
      </c>
      <c r="D32" s="48">
        <v>4</v>
      </c>
      <c r="E32" s="48"/>
      <c r="F32" s="51" t="s">
        <v>62</v>
      </c>
      <c r="G32" s="48">
        <v>8</v>
      </c>
      <c r="H32" s="48"/>
      <c r="I32" s="51" t="s">
        <v>62</v>
      </c>
      <c r="J32" s="66"/>
      <c r="K32" s="43" t="s">
        <v>63</v>
      </c>
    </row>
    <row r="33" spans="1:11" ht="15" customHeight="1" x14ac:dyDescent="0.25">
      <c r="A33" s="43">
        <v>28</v>
      </c>
      <c r="B33" s="44" t="str">
        <f t="shared" si="0"/>
        <v>09 mars  au  13 mars</v>
      </c>
      <c r="C33" s="44">
        <f t="shared" si="2"/>
        <v>11</v>
      </c>
      <c r="D33" s="69"/>
      <c r="E33" s="69" t="s">
        <v>64</v>
      </c>
      <c r="F33" s="69" t="s">
        <v>64</v>
      </c>
      <c r="G33" s="69"/>
      <c r="H33" s="69" t="s">
        <v>64</v>
      </c>
      <c r="I33" s="69" t="s">
        <v>64</v>
      </c>
      <c r="J33" s="69" t="s">
        <v>64</v>
      </c>
      <c r="K33" s="69" t="s">
        <v>65</v>
      </c>
    </row>
    <row r="34" spans="1:11" ht="15" customHeight="1" x14ac:dyDescent="0.3">
      <c r="A34" s="43">
        <v>29</v>
      </c>
      <c r="B34" s="44" t="str">
        <f t="shared" si="0"/>
        <v>16 mars  au  20 mars</v>
      </c>
      <c r="C34" s="44">
        <f t="shared" si="2"/>
        <v>12</v>
      </c>
      <c r="D34" s="48">
        <v>5</v>
      </c>
      <c r="E34" s="70"/>
      <c r="F34" s="71" t="s">
        <v>66</v>
      </c>
      <c r="G34" s="48">
        <v>9</v>
      </c>
      <c r="H34" s="48"/>
      <c r="I34" s="71" t="s">
        <v>66</v>
      </c>
      <c r="J34" s="53"/>
      <c r="K34" s="37"/>
    </row>
    <row r="35" spans="1:11" s="30" customFormat="1" ht="15" customHeight="1" x14ac:dyDescent="0.25">
      <c r="A35" s="43">
        <v>30</v>
      </c>
      <c r="B35" s="44" t="str">
        <f t="shared" si="0"/>
        <v>23 mars  au  27 mars</v>
      </c>
      <c r="C35" s="44">
        <f t="shared" si="2"/>
        <v>13</v>
      </c>
      <c r="D35" s="48">
        <v>6</v>
      </c>
      <c r="E35" s="70"/>
      <c r="G35" s="48">
        <v>10</v>
      </c>
      <c r="H35" s="48"/>
    </row>
    <row r="36" spans="1:11" ht="15" customHeight="1" x14ac:dyDescent="0.3">
      <c r="A36" s="43">
        <v>31</v>
      </c>
      <c r="B36" s="44" t="str">
        <f t="shared" si="0"/>
        <v>30 mars  au  03 avr</v>
      </c>
      <c r="C36" s="44">
        <f t="shared" si="2"/>
        <v>14</v>
      </c>
      <c r="D36" s="48">
        <v>7</v>
      </c>
      <c r="E36" s="72"/>
      <c r="G36" s="57"/>
      <c r="H36" s="57" t="s">
        <v>8</v>
      </c>
      <c r="I36" s="68"/>
      <c r="J36" s="36"/>
      <c r="K36" s="43"/>
    </row>
    <row r="37" spans="1:11" ht="15" customHeight="1" x14ac:dyDescent="0.3">
      <c r="A37" s="43">
        <v>32</v>
      </c>
      <c r="B37" s="44" t="str">
        <f t="shared" si="0"/>
        <v>06 avr  au  10 avr</v>
      </c>
      <c r="C37" s="44">
        <f t="shared" si="2"/>
        <v>15</v>
      </c>
      <c r="D37" s="58"/>
      <c r="E37" s="88" t="s">
        <v>67</v>
      </c>
      <c r="F37" s="59"/>
      <c r="G37" s="73">
        <v>1</v>
      </c>
      <c r="H37" s="74" t="s">
        <v>9</v>
      </c>
      <c r="I37" s="56"/>
      <c r="J37" s="53"/>
      <c r="K37" s="43"/>
    </row>
    <row r="38" spans="1:11" ht="15" customHeight="1" x14ac:dyDescent="0.3">
      <c r="A38" s="43">
        <v>33</v>
      </c>
      <c r="B38" s="44" t="str">
        <f t="shared" si="0"/>
        <v>13 avr  au  17 avr</v>
      </c>
      <c r="C38" s="44">
        <f t="shared" si="2"/>
        <v>16</v>
      </c>
      <c r="D38" s="58"/>
      <c r="E38" s="88"/>
      <c r="F38" s="59"/>
      <c r="G38" s="73">
        <v>2</v>
      </c>
      <c r="H38" s="74"/>
      <c r="I38" s="56"/>
      <c r="J38" s="53"/>
      <c r="K38" s="43"/>
    </row>
    <row r="39" spans="1:11" ht="15" customHeight="1" x14ac:dyDescent="0.3">
      <c r="A39" s="43">
        <v>34</v>
      </c>
      <c r="B39" s="44" t="str">
        <f t="shared" si="0"/>
        <v>20 avr  au  24 avr</v>
      </c>
      <c r="C39" s="44">
        <f t="shared" si="2"/>
        <v>17</v>
      </c>
      <c r="D39" s="48">
        <v>8</v>
      </c>
      <c r="E39" s="52"/>
      <c r="F39" s="47"/>
      <c r="G39" s="73">
        <v>3</v>
      </c>
      <c r="H39" s="74"/>
      <c r="I39" s="47"/>
      <c r="J39" s="53"/>
      <c r="K39" s="43"/>
    </row>
    <row r="40" spans="1:11" ht="15" customHeight="1" x14ac:dyDescent="0.3">
      <c r="A40" s="43">
        <v>35</v>
      </c>
      <c r="B40" s="44" t="str">
        <f t="shared" si="0"/>
        <v>27 avr  au  01 mai</v>
      </c>
      <c r="C40" s="44">
        <f t="shared" si="2"/>
        <v>18</v>
      </c>
      <c r="D40" s="48">
        <v>9</v>
      </c>
      <c r="E40" s="52"/>
      <c r="F40" s="47"/>
      <c r="G40" s="73">
        <v>4</v>
      </c>
      <c r="H40" s="74"/>
      <c r="I40" s="47"/>
      <c r="J40" s="75" t="s">
        <v>68</v>
      </c>
      <c r="K40" s="43"/>
    </row>
    <row r="41" spans="1:11" ht="15" customHeight="1" x14ac:dyDescent="0.25">
      <c r="A41" s="43">
        <v>36</v>
      </c>
      <c r="B41" s="44" t="str">
        <f t="shared" si="0"/>
        <v>04 mai  au  08 mai</v>
      </c>
      <c r="C41" s="44">
        <f t="shared" si="2"/>
        <v>19</v>
      </c>
      <c r="D41" s="48">
        <v>10</v>
      </c>
      <c r="E41" s="52"/>
      <c r="F41" s="51"/>
      <c r="G41" s="73">
        <v>5</v>
      </c>
      <c r="H41" s="74"/>
      <c r="I41" s="51"/>
      <c r="J41" s="75" t="s">
        <v>69</v>
      </c>
      <c r="K41" s="43" t="s">
        <v>70</v>
      </c>
    </row>
    <row r="42" spans="1:11" ht="15" customHeight="1" x14ac:dyDescent="0.3">
      <c r="A42" s="43">
        <v>37</v>
      </c>
      <c r="B42" s="44" t="str">
        <f t="shared" si="0"/>
        <v>11 mai  au  15 mai</v>
      </c>
      <c r="C42" s="44">
        <f t="shared" si="2"/>
        <v>20</v>
      </c>
      <c r="D42" s="48">
        <v>11</v>
      </c>
      <c r="E42" s="52"/>
      <c r="F42" s="51"/>
      <c r="G42" s="73">
        <v>6</v>
      </c>
      <c r="H42" s="74"/>
      <c r="I42" s="51"/>
      <c r="J42" s="36"/>
      <c r="K42" s="43"/>
    </row>
    <row r="43" spans="1:11" ht="15" customHeight="1" x14ac:dyDescent="0.3">
      <c r="A43" s="43">
        <v>38</v>
      </c>
      <c r="B43" s="44" t="str">
        <f t="shared" si="0"/>
        <v>18 mai  au  22 mai</v>
      </c>
      <c r="C43" s="44">
        <f t="shared" si="2"/>
        <v>21</v>
      </c>
      <c r="D43" s="48">
        <v>12</v>
      </c>
      <c r="E43" s="52"/>
      <c r="F43" s="51"/>
      <c r="G43" s="73">
        <v>7</v>
      </c>
      <c r="H43" s="74"/>
      <c r="I43" s="62"/>
      <c r="J43" s="53" t="s">
        <v>71</v>
      </c>
      <c r="K43" s="43"/>
    </row>
    <row r="44" spans="1:11" ht="15" customHeight="1" x14ac:dyDescent="0.25">
      <c r="A44" s="43">
        <v>39</v>
      </c>
      <c r="B44" s="44" t="str">
        <f t="shared" si="0"/>
        <v>25 mai  au  29 mai</v>
      </c>
      <c r="C44" s="44">
        <f t="shared" si="2"/>
        <v>22</v>
      </c>
      <c r="D44" s="46"/>
      <c r="E44" s="50" t="s">
        <v>13</v>
      </c>
      <c r="F44" s="51" t="s">
        <v>72</v>
      </c>
      <c r="G44" s="73">
        <v>8</v>
      </c>
      <c r="H44" s="74"/>
      <c r="I44" s="51" t="s">
        <v>72</v>
      </c>
      <c r="J44" s="53"/>
      <c r="K44" s="43"/>
    </row>
    <row r="45" spans="1:11" ht="15" customHeight="1" x14ac:dyDescent="0.3">
      <c r="A45" s="43">
        <v>40</v>
      </c>
      <c r="B45" s="44" t="str">
        <f t="shared" si="0"/>
        <v>01 juin  au  05 juin</v>
      </c>
      <c r="C45" s="44">
        <f t="shared" si="2"/>
        <v>23</v>
      </c>
      <c r="D45" s="57"/>
      <c r="E45" s="61" t="s">
        <v>3</v>
      </c>
      <c r="F45" s="51" t="s">
        <v>73</v>
      </c>
      <c r="G45" s="76"/>
      <c r="I45" s="51" t="s">
        <v>73</v>
      </c>
      <c r="J45" s="36" t="s">
        <v>74</v>
      </c>
      <c r="K45" s="43"/>
    </row>
    <row r="46" spans="1:11" ht="15" customHeight="1" x14ac:dyDescent="0.3">
      <c r="A46" s="43">
        <v>41</v>
      </c>
      <c r="B46" s="44" t="str">
        <f t="shared" si="0"/>
        <v>08 juin  au  12 juin</v>
      </c>
      <c r="C46" s="44">
        <f t="shared" si="2"/>
        <v>24</v>
      </c>
      <c r="D46" s="46"/>
      <c r="E46" s="50" t="s">
        <v>75</v>
      </c>
      <c r="F46" s="51"/>
      <c r="G46" s="76"/>
      <c r="H46" s="77"/>
      <c r="I46" s="51" t="s">
        <v>76</v>
      </c>
      <c r="J46" s="53"/>
      <c r="K46" s="43"/>
    </row>
    <row r="47" spans="1:11" ht="15" customHeight="1" x14ac:dyDescent="0.3">
      <c r="A47" s="43">
        <v>42</v>
      </c>
      <c r="B47" s="44" t="str">
        <f t="shared" si="0"/>
        <v>15 juin  au  19 juin</v>
      </c>
      <c r="C47" s="44">
        <f t="shared" si="2"/>
        <v>25</v>
      </c>
      <c r="D47" s="46"/>
      <c r="E47" s="37"/>
      <c r="F47" s="51"/>
      <c r="G47" s="46"/>
      <c r="H47" s="76"/>
      <c r="I47" s="50" t="s">
        <v>77</v>
      </c>
      <c r="J47" s="53"/>
      <c r="K47" s="43" t="s">
        <v>78</v>
      </c>
    </row>
    <row r="48" spans="1:11" ht="15" customHeight="1" x14ac:dyDescent="0.3">
      <c r="A48" s="43">
        <v>43</v>
      </c>
      <c r="B48" s="44" t="str">
        <f t="shared" si="0"/>
        <v>22 juin  au  26 juin</v>
      </c>
      <c r="C48" s="44">
        <f t="shared" si="2"/>
        <v>26</v>
      </c>
      <c r="D48" s="46"/>
      <c r="E48" s="43"/>
      <c r="F48" s="51" t="s">
        <v>79</v>
      </c>
      <c r="G48" s="43"/>
      <c r="H48" s="76"/>
      <c r="I48" s="51" t="s">
        <v>80</v>
      </c>
      <c r="J48" s="53"/>
      <c r="K48" s="43" t="s">
        <v>81</v>
      </c>
    </row>
    <row r="49" spans="1:11" ht="15" customHeight="1" x14ac:dyDescent="0.3">
      <c r="A49" s="43">
        <v>44</v>
      </c>
      <c r="B49" s="44" t="str">
        <f t="shared" si="0"/>
        <v>29 juin  au  03 juil</v>
      </c>
      <c r="C49" s="44">
        <f t="shared" si="2"/>
        <v>27</v>
      </c>
      <c r="D49" s="46"/>
      <c r="E49" s="43"/>
      <c r="F49" s="78" t="s">
        <v>82</v>
      </c>
      <c r="G49" s="43"/>
      <c r="H49" s="43"/>
      <c r="I49" s="79" t="s">
        <v>82</v>
      </c>
      <c r="J49" s="53"/>
      <c r="K49" s="37"/>
    </row>
    <row r="50" spans="1:11" ht="15" customHeight="1" x14ac:dyDescent="0.3">
      <c r="A50" s="43">
        <v>45</v>
      </c>
      <c r="B50" s="44" t="str">
        <f t="shared" si="0"/>
        <v>06 juil  au  10 juil</v>
      </c>
      <c r="C50" s="44">
        <f t="shared" si="2"/>
        <v>28</v>
      </c>
      <c r="D50" s="46"/>
      <c r="E50" s="43"/>
      <c r="F50" s="51"/>
      <c r="G50" s="43"/>
      <c r="H50" s="43"/>
      <c r="I50" s="47"/>
      <c r="J50" s="53"/>
      <c r="K50" s="37"/>
    </row>
  </sheetData>
  <mergeCells count="9">
    <mergeCell ref="E28:E29"/>
    <mergeCell ref="H29:H30"/>
    <mergeCell ref="E37:E38"/>
    <mergeCell ref="B1:K1"/>
    <mergeCell ref="A4:A5"/>
    <mergeCell ref="D4:F4"/>
    <mergeCell ref="G4:I4"/>
    <mergeCell ref="E22:E23"/>
    <mergeCell ref="H22:H23"/>
  </mergeCells>
  <printOptions horizontalCentered="1" verticalCentered="1"/>
  <pageMargins left="0.23611111111111099" right="0.23611111111111099" top="0.74791666666666701" bottom="0.15763888888888899" header="0.51180555555555496" footer="0.51180555555555496"/>
  <pageSetup paperSize="9" scale="63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Calendrier general</vt:lpstr>
      <vt:lpstr>Calendrier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MAYNARD</dc:creator>
  <cp:lastModifiedBy>Sara Brofferio</cp:lastModifiedBy>
  <cp:lastPrinted>2017-08-30T12:34:28Z</cp:lastPrinted>
  <dcterms:created xsi:type="dcterms:W3CDTF">1997-06-24T15:21:23Z</dcterms:created>
  <dcterms:modified xsi:type="dcterms:W3CDTF">2019-11-27T10:40:09Z</dcterms:modified>
</cp:coreProperties>
</file>